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n\Dropbox\201805 C4C JIKA Landing Dev\201805 Content\NGO Resources\NGO Fundraising Tools\"/>
    </mc:Choice>
  </mc:AlternateContent>
  <bookViews>
    <workbookView xWindow="2808" yWindow="0" windowWidth="18264" windowHeight="7044"/>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1" i="1" l="1"/>
  <c r="C93" i="1"/>
  <c r="B110" i="1"/>
  <c r="C76" i="1"/>
  <c r="C66" i="1"/>
  <c r="C71" i="1" s="1"/>
  <c r="C74" i="1" s="1"/>
  <c r="C62" i="2"/>
  <c r="C67" i="2"/>
  <c r="E100" i="1"/>
  <c r="E101" i="1"/>
  <c r="E102" i="1"/>
  <c r="E103" i="1"/>
  <c r="C57" i="2"/>
  <c r="C68" i="2" s="1"/>
  <c r="I53" i="2"/>
  <c r="I52" i="2"/>
  <c r="B96" i="2"/>
  <c r="B95" i="2"/>
  <c r="B94" i="2"/>
  <c r="D77" i="2"/>
  <c r="D76" i="2"/>
  <c r="F76" i="2" s="1"/>
  <c r="D75" i="2"/>
  <c r="F54" i="2"/>
  <c r="F53" i="2"/>
  <c r="F52" i="2"/>
  <c r="F51" i="2"/>
  <c r="F50" i="2"/>
  <c r="F49" i="2"/>
  <c r="B112" i="1"/>
  <c r="E99" i="1"/>
  <c r="H86" i="1"/>
  <c r="H85" i="1"/>
  <c r="H84" i="1"/>
  <c r="C69" i="1" l="1"/>
  <c r="C78" i="1" s="1"/>
  <c r="D110" i="1" s="1"/>
  <c r="C77" i="1"/>
  <c r="E84" i="1"/>
  <c r="E104" i="1"/>
  <c r="C60" i="2"/>
  <c r="I49" i="2"/>
  <c r="K49" i="2" s="1"/>
  <c r="I51" i="2"/>
  <c r="K51" i="2" s="1"/>
  <c r="F77" i="2"/>
  <c r="I50" i="2"/>
  <c r="G50" i="2" s="1"/>
  <c r="I54" i="2"/>
  <c r="G54" i="2" s="1"/>
  <c r="F75" i="2"/>
  <c r="F78" i="2" s="1"/>
  <c r="G49" i="2"/>
  <c r="G52" i="2"/>
  <c r="K52" i="2"/>
  <c r="K53" i="2"/>
  <c r="G53" i="2"/>
  <c r="E85" i="1"/>
  <c r="E86" i="1"/>
  <c r="C65" i="2" l="1"/>
  <c r="C69" i="2" s="1"/>
  <c r="G51" i="2"/>
  <c r="K54" i="2"/>
  <c r="K50" i="2"/>
  <c r="D111" i="1"/>
  <c r="K64" i="2" l="1"/>
  <c r="D112" i="1" l="1"/>
  <c r="D114" i="1"/>
</calcChain>
</file>

<file path=xl/sharedStrings.xml><?xml version="1.0" encoding="utf-8"?>
<sst xmlns="http://schemas.openxmlformats.org/spreadsheetml/2006/main" count="181" uniqueCount="96">
  <si>
    <t>Branding</t>
  </si>
  <si>
    <t>Transport</t>
  </si>
  <si>
    <t>Comms</t>
  </si>
  <si>
    <t>Project Management</t>
  </si>
  <si>
    <t>M&amp;E</t>
  </si>
  <si>
    <t>Suggested Project Breakdown</t>
  </si>
  <si>
    <t>Club Starters</t>
  </si>
  <si>
    <t>Part-time</t>
  </si>
  <si>
    <t>Fulltime</t>
  </si>
  <si>
    <t>Club &amp; Events Coordinators</t>
  </si>
  <si>
    <t>Project Manager/Director</t>
  </si>
  <si>
    <t># of Staff</t>
  </si>
  <si>
    <t>Sub-total</t>
  </si>
  <si>
    <t>Est. per School</t>
  </si>
  <si>
    <t>Monthly</t>
  </si>
  <si>
    <t>Annual</t>
  </si>
  <si>
    <t>STARTER</t>
  </si>
  <si>
    <t>Should be constant</t>
  </si>
  <si>
    <t>This should be a good starting point in establishing the costs for your organization around building running training, events &amp; building an eco-system.</t>
  </si>
  <si>
    <t>INSTRUCTIONS</t>
  </si>
  <si>
    <t>School Engagements</t>
  </si>
  <si>
    <t xml:space="preserve">Monthly Operating (Variable) Costs </t>
  </si>
  <si>
    <t>Miscellaneous</t>
  </si>
  <si>
    <t>Monthly STAFF Costs</t>
  </si>
  <si>
    <t>Total Staff Costs</t>
  </si>
  <si>
    <t>How many Clubs (groups) and learners do you want to work with or train per school (how many days per week or month will your Club Starter or Mentor be present?)</t>
  </si>
  <si>
    <t>How fast do you want the groups to progress, this will inform how many sessions per week or month.</t>
  </si>
  <si>
    <t xml:space="preserve">  *This may also be impacted by the size of the PC lab and how many functional PCs there are in that particular school/s.</t>
  </si>
  <si>
    <t>Maintance &amp; Repairs</t>
  </si>
  <si>
    <t>Equipment</t>
  </si>
  <si>
    <t>Cost per Device</t>
  </si>
  <si>
    <t>Equipment Costs</t>
  </si>
  <si>
    <t>This calculator allows you to get a view of what you need and an ideal budget. Keep in mind, often donors, partners or resources do not allow for a full budget and this is where your own grit, innovation and purseverance will pay a big part.</t>
  </si>
  <si>
    <t>QUESTIONS TO ASK BEFORE YOU START:</t>
  </si>
  <si>
    <t>What area do we want to focus on? How many secondary schools are in that area?</t>
  </si>
  <si>
    <t>How many schools do we want to reach in the next 3 years? Year 1, year 2 &amp; year 3?</t>
  </si>
  <si>
    <t>Is this a strategic focus for us or a side project?</t>
  </si>
  <si>
    <t>How will a large pool of coders leaving school in 3 years impact the community and economy?</t>
  </si>
  <si>
    <t>How will how they think and act/generate revenue align with want we want as an organization or team/individuals?</t>
  </si>
  <si>
    <t>SET THE GOALS:</t>
  </si>
  <si>
    <t>THE BIG PICTURE:</t>
  </si>
  <si>
    <t>IMPLEMENTATION:</t>
  </si>
  <si>
    <t xml:space="preserve">   *Average speed is 2 hours per lesson with +20 learners.</t>
  </si>
  <si>
    <t xml:space="preserve">   ** This depends on the lab condition, preparedness of the mentor ( review sheets distributed at end of previous lesson &amp; if learners arrived punctually) &amp; complexity of content.</t>
  </si>
  <si>
    <t xml:space="preserve">   *Expert mentors can usually complete a lesson with +15 learners in an hour.</t>
  </si>
  <si>
    <t>Sample CodeJIKA Budget &amp; Cost Calculator</t>
  </si>
  <si>
    <t>INTRODUCTION:</t>
  </si>
  <si>
    <t>1 Hour Website</t>
  </si>
  <si>
    <t>1-2 Days</t>
  </si>
  <si>
    <t>Target # of schools:</t>
  </si>
  <si>
    <t>IGNITER</t>
  </si>
  <si>
    <t xml:space="preserve">STARTER </t>
  </si>
  <si>
    <t>(3 months)</t>
  </si>
  <si>
    <t>Full Year</t>
  </si>
  <si>
    <t>Do you want to do training in a school for 1 day with one group or stay engaged, fostering multiple clubs for duration of the year?</t>
  </si>
  <si>
    <t>How many schools can one trainer access, visit or manage training in?</t>
  </si>
  <si>
    <t>ANNUAL</t>
  </si>
  <si>
    <t>Other Details</t>
  </si>
  <si>
    <t>Coding Project Costs</t>
  </si>
  <si>
    <t>Currency</t>
  </si>
  <si>
    <t>***</t>
  </si>
  <si>
    <t>Total Coding Project</t>
  </si>
  <si>
    <t>COSTS SUMMARY:</t>
  </si>
  <si>
    <t>BUDGET OVERVIEW:</t>
  </si>
  <si>
    <t xml:space="preserve">1. Operating Costs </t>
  </si>
  <si>
    <t>2. Staff Costs</t>
  </si>
  <si>
    <t>3. Equipment Costs</t>
  </si>
  <si>
    <t>You can construct your budget with these primary 3 structures. There's a simple calculator each section;</t>
  </si>
  <si>
    <t>(2 x 2 weeks)</t>
  </si>
  <si>
    <t>Value</t>
  </si>
  <si>
    <t>Description</t>
  </si>
  <si>
    <t>Amount</t>
  </si>
  <si>
    <t># of Schools</t>
  </si>
  <si>
    <t>IGNITER - For Schools Planned</t>
  </si>
  <si>
    <t>STARTER - For Schools Planned</t>
  </si>
  <si>
    <t>Accessories</t>
  </si>
  <si>
    <t>Staff Training</t>
  </si>
  <si>
    <t>Maintenance &amp; Repairs</t>
  </si>
  <si>
    <t>Avg Cost per Month</t>
  </si>
  <si>
    <t>Total Operating Costs</t>
  </si>
  <si>
    <t>Avg cost per school per month to run coding lessons &amp; club mentoring.</t>
  </si>
  <si>
    <t>CodeBLUE - Cost per School</t>
  </si>
  <si>
    <t>CodeGREEN - Cost per School</t>
  </si>
  <si>
    <t xml:space="preserve">  Duration: 4 months</t>
  </si>
  <si>
    <t xml:space="preserve">  Duration: 1 month (2 sessions of 2 weeks)</t>
  </si>
  <si>
    <t>Total # of Schools (Blue &amp; Green)</t>
  </si>
  <si>
    <t>Total Staff</t>
  </si>
  <si>
    <t>CodeGREEN - is a short-term engagement focused around building energy and kickstarting the learning habits and schedules in the lab.</t>
  </si>
  <si>
    <t>CodeBLUE</t>
  </si>
  <si>
    <t xml:space="preserve">CodeGREEN </t>
  </si>
  <si>
    <t>CodeBLUE: is a medium-term hands-on engagement that focuses on bringing sustained energy into the classroom and developing junior web developers in school within 3 months.</t>
  </si>
  <si>
    <t>TYPES OF BUDGET/ CODING ENGAGEMENTS:</t>
  </si>
  <si>
    <t>BUDGET CALCULATOR SECTIONS:</t>
  </si>
  <si>
    <t>Hi. This should be a good starting point in establishing the costs for running training &amp; events.</t>
  </si>
  <si>
    <t xml:space="preserve">This calculator allows you to get a view of what you may need in your budget. This is by no means a complete or professional tool. Rather one that can provide a starting point on this journey. </t>
  </si>
  <si>
    <t>Keep in mind, often donors, partners or resources do not allow for a full budget and this is where your own grit, innovation and purseverance will pay a big part.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</si>
</sst>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2"/>
      <color theme="1"/>
      <name val="Calibri"/>
      <family val="2"/>
      <scheme val="minor"/>
    </font>
    <font>
      <sz val="16"/>
      <color theme="1"/>
      <name val="Calibri"/>
      <family val="2"/>
      <scheme val="minor"/>
    </font>
    <font>
      <i/>
      <sz val="11"/>
      <color theme="1"/>
      <name val="Calibri"/>
      <family val="2"/>
      <scheme val="minor"/>
    </font>
    <font>
      <i/>
      <sz val="8"/>
      <color theme="1"/>
      <name val="Calibri"/>
      <family val="2"/>
      <scheme val="minor"/>
    </font>
    <font>
      <b/>
      <sz val="12"/>
      <color theme="1"/>
      <name val="Calibri"/>
      <family val="2"/>
      <scheme val="minor"/>
    </font>
    <font>
      <sz val="11"/>
      <color rgb="FFFF0000"/>
      <name val="Calibri"/>
      <family val="2"/>
      <scheme val="minor"/>
    </font>
    <font>
      <b/>
      <sz val="12"/>
      <color rgb="FFFF0000"/>
      <name val="Calibri"/>
      <family val="2"/>
      <scheme val="minor"/>
    </font>
    <font>
      <b/>
      <sz val="11"/>
      <color rgb="FFFF0000"/>
      <name val="Calibri"/>
      <family val="2"/>
      <scheme val="minor"/>
    </font>
    <font>
      <b/>
      <sz val="14"/>
      <color theme="1"/>
      <name val="Calibri"/>
      <family val="2"/>
      <scheme val="minor"/>
    </font>
    <font>
      <b/>
      <sz val="16"/>
      <color theme="1"/>
      <name val="Calibri"/>
      <family val="2"/>
      <scheme val="minor"/>
    </font>
    <font>
      <sz val="12"/>
      <color rgb="FF000000"/>
      <name val="Calibri"/>
      <family val="2"/>
      <scheme val="minor"/>
    </font>
    <font>
      <i/>
      <sz val="12"/>
      <color theme="1"/>
      <name val="Calibri"/>
      <family val="2"/>
      <scheme val="minor"/>
    </font>
    <font>
      <b/>
      <sz val="22"/>
      <color rgb="FF0070C0"/>
      <name val="Calibri"/>
      <family val="2"/>
      <scheme val="minor"/>
    </font>
    <font>
      <b/>
      <sz val="24"/>
      <color theme="1" tint="0.499984740745262"/>
      <name val="Calibri"/>
      <family val="2"/>
      <scheme val="minor"/>
    </font>
    <font>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9.9978637043366805E-2"/>
        <bgColor indexed="64"/>
      </patternFill>
    </fill>
  </fills>
  <borders count="1">
    <border>
      <left/>
      <right/>
      <top/>
      <bottom/>
      <diagonal/>
    </border>
  </borders>
  <cellStyleXfs count="1">
    <xf numFmtId="0" fontId="0" fillId="0" borderId="0"/>
  </cellStyleXfs>
  <cellXfs count="60">
    <xf numFmtId="0" fontId="0" fillId="0" borderId="0" xfId="0"/>
    <xf numFmtId="0" fontId="1" fillId="0" borderId="0" xfId="0" applyFont="1"/>
    <xf numFmtId="0" fontId="2" fillId="0" borderId="0" xfId="0" applyFont="1"/>
    <xf numFmtId="0" fontId="1" fillId="2" borderId="0" xfId="0" applyFont="1" applyFill="1"/>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horizontal="center" wrapText="1"/>
    </xf>
    <xf numFmtId="0" fontId="5" fillId="0" borderId="0" xfId="0" applyFont="1"/>
    <xf numFmtId="0" fontId="1" fillId="0" borderId="0" xfId="0" applyFont="1" applyAlignment="1">
      <alignment horizontal="center"/>
    </xf>
    <xf numFmtId="0" fontId="7" fillId="0" borderId="0" xfId="0" applyFont="1"/>
    <xf numFmtId="0" fontId="8" fillId="0" borderId="0" xfId="0" applyFont="1"/>
    <xf numFmtId="0" fontId="6" fillId="0" borderId="0" xfId="0" applyFont="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center" vertical="center"/>
    </xf>
    <xf numFmtId="16" fontId="1"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Font="1"/>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center" vertical="center"/>
    </xf>
    <xf numFmtId="0" fontId="1" fillId="3" borderId="0" xfId="0" applyFont="1" applyFill="1"/>
    <xf numFmtId="0" fontId="1" fillId="4" borderId="0" xfId="0" applyFont="1" applyFill="1"/>
    <xf numFmtId="0" fontId="9" fillId="0" borderId="0" xfId="0" applyFont="1"/>
    <xf numFmtId="0" fontId="10" fillId="0" borderId="0" xfId="0" applyFont="1"/>
    <xf numFmtId="16" fontId="0" fillId="0" borderId="0" xfId="0" quotePrefix="1" applyNumberFormat="1" applyFont="1" applyAlignment="1">
      <alignment horizontal="center" vertical="center"/>
    </xf>
    <xf numFmtId="0" fontId="1" fillId="4" borderId="0" xfId="0" applyFont="1" applyFill="1" applyAlignment="1">
      <alignment horizontal="center" vertical="center"/>
    </xf>
    <xf numFmtId="0" fontId="1" fillId="3" borderId="0" xfId="0" applyFont="1" applyFill="1" applyAlignment="1">
      <alignment horizontal="center" vertical="center"/>
    </xf>
    <xf numFmtId="0" fontId="1" fillId="5" borderId="0" xfId="0" applyFont="1" applyFill="1" applyAlignment="1">
      <alignment horizontal="center" vertical="center" wrapText="1"/>
    </xf>
    <xf numFmtId="0" fontId="1" fillId="5" borderId="0" xfId="0" applyFont="1" applyFill="1" applyAlignment="1">
      <alignment horizontal="center" vertical="center"/>
    </xf>
    <xf numFmtId="0" fontId="1" fillId="0" borderId="0" xfId="0" applyFont="1" applyAlignment="1">
      <alignment horizontal="center" vertical="center" wrapText="1"/>
    </xf>
    <xf numFmtId="0" fontId="1" fillId="2" borderId="0" xfId="0" applyFont="1" applyFill="1" applyAlignment="1">
      <alignment horizontal="center" vertical="center"/>
    </xf>
    <xf numFmtId="0" fontId="4" fillId="0" borderId="0" xfId="0" applyFont="1" applyAlignment="1">
      <alignment horizontal="center" vertical="center" wrapText="1"/>
    </xf>
    <xf numFmtId="0" fontId="4" fillId="5" borderId="0" xfId="0" applyFont="1" applyFill="1" applyAlignment="1">
      <alignment horizontal="center" vertical="center" wrapText="1"/>
    </xf>
    <xf numFmtId="0" fontId="3" fillId="2" borderId="0" xfId="0" applyFont="1" applyFill="1" applyAlignment="1">
      <alignment horizontal="center" vertical="center"/>
    </xf>
    <xf numFmtId="0" fontId="1" fillId="0" borderId="0" xfId="0" applyFont="1" applyAlignment="1">
      <alignment horizontal="left" indent="1"/>
    </xf>
    <xf numFmtId="0" fontId="4" fillId="4" borderId="0" xfId="0" applyFont="1" applyFill="1" applyAlignment="1">
      <alignment vertical="center" wrapText="1"/>
    </xf>
    <xf numFmtId="0" fontId="4" fillId="3" borderId="0" xfId="0" applyFont="1" applyFill="1" applyAlignment="1">
      <alignment vertical="center" wrapText="1"/>
    </xf>
    <xf numFmtId="0" fontId="11" fillId="0" borderId="0" xfId="0" applyFont="1" applyAlignment="1">
      <alignment vertical="center"/>
    </xf>
    <xf numFmtId="0" fontId="1" fillId="0" borderId="0" xfId="0" applyFont="1" applyAlignment="1">
      <alignment horizontal="left" vertical="center" wrapText="1"/>
    </xf>
    <xf numFmtId="0" fontId="1" fillId="4" borderId="0" xfId="0" applyFont="1" applyFill="1" applyAlignment="1">
      <alignment horizontal="left" indent="1"/>
    </xf>
    <xf numFmtId="0" fontId="3" fillId="4" borderId="0" xfId="0" applyFont="1" applyFill="1" applyAlignment="1">
      <alignment horizontal="left" indent="1"/>
    </xf>
    <xf numFmtId="0" fontId="1" fillId="3" borderId="0" xfId="0" applyFont="1" applyFill="1" applyAlignment="1">
      <alignment horizontal="left" indent="1"/>
    </xf>
    <xf numFmtId="0" fontId="3" fillId="3" borderId="0" xfId="0" applyFont="1" applyFill="1" applyAlignment="1">
      <alignment horizontal="left" indent="1"/>
    </xf>
    <xf numFmtId="0" fontId="1" fillId="2" borderId="0" xfId="0" applyFont="1" applyFill="1" applyAlignment="1">
      <alignment wrapText="1"/>
    </xf>
    <xf numFmtId="0" fontId="5" fillId="2" borderId="0" xfId="0" applyFont="1" applyFill="1" applyAlignment="1">
      <alignment wrapText="1"/>
    </xf>
    <xf numFmtId="0" fontId="5" fillId="2" borderId="0" xfId="0" applyFont="1" applyFill="1"/>
    <xf numFmtId="0" fontId="12" fillId="0" borderId="0" xfId="0" applyFont="1"/>
    <xf numFmtId="0" fontId="1" fillId="0" borderId="0" xfId="0" applyFont="1" applyFill="1"/>
    <xf numFmtId="0" fontId="1" fillId="0" borderId="0" xfId="0" applyFont="1" applyFill="1" applyAlignment="1">
      <alignment wrapText="1"/>
    </xf>
    <xf numFmtId="0" fontId="5" fillId="0" borderId="0" xfId="0" applyFont="1" applyFill="1" applyAlignment="1">
      <alignment wrapText="1"/>
    </xf>
    <xf numFmtId="0" fontId="5" fillId="0" borderId="0" xfId="0" applyFont="1" applyFill="1"/>
    <xf numFmtId="0" fontId="13" fillId="0" borderId="0" xfId="0" applyFont="1"/>
    <xf numFmtId="0" fontId="14" fillId="0" borderId="0" xfId="0" applyFont="1"/>
    <xf numFmtId="0" fontId="1" fillId="0" borderId="0" xfId="0" applyFont="1" applyAlignment="1">
      <alignment horizontal="left" wrapText="1"/>
    </xf>
    <xf numFmtId="0" fontId="1" fillId="0" borderId="0" xfId="0" applyFont="1" applyAlignment="1">
      <alignment horizontal="left" wrapText="1"/>
    </xf>
    <xf numFmtId="0" fontId="1" fillId="0" borderId="0" xfId="0" applyNumberFormat="1" applyFont="1" applyAlignment="1">
      <alignment horizontal="center" vertical="center"/>
    </xf>
    <xf numFmtId="0" fontId="12" fillId="4" borderId="0" xfId="0" applyFont="1" applyFill="1" applyAlignment="1">
      <alignment horizontal="left" indent="1"/>
    </xf>
    <xf numFmtId="0" fontId="12" fillId="3" borderId="0" xfId="0" applyFont="1" applyFill="1" applyAlignment="1">
      <alignment horizontal="left" indent="1"/>
    </xf>
    <xf numFmtId="0" fontId="1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14"/>
  <sheetViews>
    <sheetView tabSelected="1" topLeftCell="A91" zoomScaleNormal="100" workbookViewId="0">
      <selection activeCell="B112" sqref="B112"/>
    </sheetView>
  </sheetViews>
  <sheetFormatPr defaultRowHeight="15.6" x14ac:dyDescent="0.3"/>
  <cols>
    <col min="1" max="1" width="6" style="1" customWidth="1"/>
    <col min="2" max="2" width="35.77734375" style="1" customWidth="1"/>
    <col min="3" max="5" width="15.21875" style="1" customWidth="1"/>
    <col min="6" max="8" width="12.44140625" style="1" customWidth="1"/>
    <col min="9" max="9" width="2" style="1" customWidth="1"/>
    <col min="10" max="10" width="12.77734375" style="5" customWidth="1"/>
    <col min="11" max="11" width="12.77734375" style="1" customWidth="1"/>
    <col min="12" max="12" width="12.77734375" style="5" customWidth="1"/>
    <col min="13" max="13" width="12.77734375" style="1" customWidth="1"/>
    <col min="14" max="17" width="12" style="1" customWidth="1"/>
    <col min="18" max="18" width="8.109375" style="5" customWidth="1"/>
    <col min="19" max="19" width="12.44140625" style="1" customWidth="1"/>
    <col min="20" max="16384" width="8.88671875" style="1"/>
  </cols>
  <sheetData>
    <row r="2" spans="2:8" ht="31.2" x14ac:dyDescent="0.6">
      <c r="B2" s="53" t="s">
        <v>45</v>
      </c>
    </row>
    <row r="3" spans="2:8" ht="21" x14ac:dyDescent="0.4">
      <c r="B3" s="2"/>
    </row>
    <row r="4" spans="2:8" ht="28.8" x14ac:dyDescent="0.55000000000000004">
      <c r="B4" s="52" t="s">
        <v>46</v>
      </c>
    </row>
    <row r="5" spans="2:8" ht="18.600000000000001" customHeight="1" x14ac:dyDescent="0.3">
      <c r="B5" s="54" t="s">
        <v>93</v>
      </c>
      <c r="C5" s="54"/>
      <c r="D5" s="54"/>
      <c r="E5" s="54"/>
      <c r="F5" s="54"/>
      <c r="G5" s="54"/>
      <c r="H5" s="54"/>
    </row>
    <row r="7" spans="2:8" ht="31.8" customHeight="1" x14ac:dyDescent="0.3">
      <c r="B7" s="54" t="s">
        <v>94</v>
      </c>
      <c r="C7" s="54"/>
      <c r="D7" s="54"/>
      <c r="E7" s="54"/>
      <c r="F7" s="54"/>
      <c r="G7" s="54"/>
      <c r="H7" s="54"/>
    </row>
    <row r="8" spans="2:8" ht="36" customHeight="1" x14ac:dyDescent="0.3">
      <c r="B8" s="54" t="s">
        <v>95</v>
      </c>
      <c r="C8" s="54"/>
      <c r="D8" s="54"/>
      <c r="E8" s="54"/>
      <c r="F8" s="54"/>
      <c r="G8" s="54"/>
      <c r="H8" s="54"/>
    </row>
    <row r="9" spans="2:8" ht="16.8" customHeight="1" x14ac:dyDescent="0.3">
      <c r="B9" s="55"/>
      <c r="C9" s="55"/>
      <c r="D9" s="55"/>
      <c r="E9" s="55"/>
      <c r="F9" s="55"/>
      <c r="G9" s="55"/>
      <c r="H9" s="55"/>
    </row>
    <row r="10" spans="2:8" ht="28.8" x14ac:dyDescent="0.55000000000000004">
      <c r="B10" s="52" t="s">
        <v>33</v>
      </c>
    </row>
    <row r="11" spans="2:8" x14ac:dyDescent="0.3">
      <c r="B11" s="7"/>
    </row>
    <row r="12" spans="2:8" x14ac:dyDescent="0.3">
      <c r="B12" s="1" t="s">
        <v>40</v>
      </c>
    </row>
    <row r="13" spans="2:8" x14ac:dyDescent="0.3">
      <c r="B13" s="1" t="s">
        <v>37</v>
      </c>
    </row>
    <row r="14" spans="2:8" x14ac:dyDescent="0.3">
      <c r="B14" s="1" t="s">
        <v>38</v>
      </c>
    </row>
    <row r="16" spans="2:8" x14ac:dyDescent="0.3">
      <c r="B16" s="1" t="s">
        <v>39</v>
      </c>
    </row>
    <row r="17" spans="2:8" x14ac:dyDescent="0.3">
      <c r="B17" s="1" t="s">
        <v>34</v>
      </c>
    </row>
    <row r="18" spans="2:8" x14ac:dyDescent="0.3">
      <c r="B18" s="1" t="s">
        <v>35</v>
      </c>
    </row>
    <row r="19" spans="2:8" x14ac:dyDescent="0.3">
      <c r="B19" s="1" t="s">
        <v>36</v>
      </c>
    </row>
    <row r="21" spans="2:8" x14ac:dyDescent="0.3">
      <c r="B21" s="1" t="s">
        <v>41</v>
      </c>
    </row>
    <row r="22" spans="2:8" x14ac:dyDescent="0.3">
      <c r="B22" s="1" t="s">
        <v>54</v>
      </c>
    </row>
    <row r="23" spans="2:8" x14ac:dyDescent="0.3">
      <c r="B23" s="1" t="s">
        <v>49</v>
      </c>
      <c r="C23" s="1" t="s">
        <v>47</v>
      </c>
      <c r="E23" s="1" t="s">
        <v>48</v>
      </c>
    </row>
    <row r="24" spans="2:8" x14ac:dyDescent="0.3">
      <c r="B24" s="1" t="s">
        <v>49</v>
      </c>
      <c r="C24" s="1" t="s">
        <v>50</v>
      </c>
      <c r="E24" s="1" t="s">
        <v>68</v>
      </c>
    </row>
    <row r="25" spans="2:8" x14ac:dyDescent="0.3">
      <c r="B25" s="1" t="s">
        <v>49</v>
      </c>
      <c r="C25" s="1" t="s">
        <v>51</v>
      </c>
      <c r="E25" s="1" t="s">
        <v>52</v>
      </c>
    </row>
    <row r="26" spans="2:8" x14ac:dyDescent="0.3">
      <c r="B26" s="1" t="s">
        <v>49</v>
      </c>
      <c r="C26" s="1" t="s">
        <v>53</v>
      </c>
    </row>
    <row r="28" spans="2:8" x14ac:dyDescent="0.3">
      <c r="B28" s="1" t="s">
        <v>55</v>
      </c>
    </row>
    <row r="29" spans="2:8" ht="31.2" customHeight="1" x14ac:dyDescent="0.3">
      <c r="B29" s="54" t="s">
        <v>25</v>
      </c>
      <c r="C29" s="54"/>
      <c r="D29" s="54"/>
      <c r="E29" s="54"/>
      <c r="F29" s="54"/>
      <c r="G29" s="54"/>
      <c r="H29" s="54"/>
    </row>
    <row r="30" spans="2:8" x14ac:dyDescent="0.3">
      <c r="B30" s="1" t="s">
        <v>27</v>
      </c>
    </row>
    <row r="31" spans="2:8" x14ac:dyDescent="0.3">
      <c r="B31" s="1" t="s">
        <v>26</v>
      </c>
    </row>
    <row r="32" spans="2:8" x14ac:dyDescent="0.3">
      <c r="B32" s="1" t="s">
        <v>42</v>
      </c>
    </row>
    <row r="33" spans="2:19" x14ac:dyDescent="0.3">
      <c r="B33" s="1" t="s">
        <v>44</v>
      </c>
    </row>
    <row r="34" spans="2:19" ht="31.8" customHeight="1" x14ac:dyDescent="0.3">
      <c r="B34" s="54" t="s">
        <v>43</v>
      </c>
      <c r="C34" s="54"/>
      <c r="D34" s="54"/>
      <c r="E34" s="54"/>
      <c r="F34" s="54"/>
      <c r="G34" s="54"/>
      <c r="H34" s="54"/>
    </row>
    <row r="36" spans="2:19" ht="28.8" x14ac:dyDescent="0.55000000000000004">
      <c r="B36" s="52" t="s">
        <v>63</v>
      </c>
    </row>
    <row r="37" spans="2:19" x14ac:dyDescent="0.3">
      <c r="B37" s="1" t="s">
        <v>67</v>
      </c>
    </row>
    <row r="38" spans="2:19" x14ac:dyDescent="0.3">
      <c r="B38" s="35" t="s">
        <v>64</v>
      </c>
    </row>
    <row r="39" spans="2:19" x14ac:dyDescent="0.3">
      <c r="B39" s="35" t="s">
        <v>65</v>
      </c>
    </row>
    <row r="40" spans="2:19" x14ac:dyDescent="0.3">
      <c r="B40" s="35" t="s">
        <v>66</v>
      </c>
    </row>
    <row r="41" spans="2:19" x14ac:dyDescent="0.3">
      <c r="B41" s="35"/>
    </row>
    <row r="42" spans="2:19" s="16" customFormat="1" ht="28.8" x14ac:dyDescent="0.55000000000000004">
      <c r="B42" s="52" t="s">
        <v>91</v>
      </c>
      <c r="C42" s="25"/>
      <c r="J42" s="17"/>
      <c r="K42" s="18"/>
      <c r="L42" s="19"/>
    </row>
    <row r="43" spans="2:19" s="16" customFormat="1" x14ac:dyDescent="0.3">
      <c r="B43" s="9"/>
      <c r="C43" s="56"/>
      <c r="D43" s="1"/>
      <c r="E43" s="1"/>
      <c r="F43" s="1"/>
      <c r="G43" s="1"/>
      <c r="H43" s="1"/>
      <c r="J43" s="17"/>
      <c r="K43" s="18"/>
      <c r="L43" s="19"/>
    </row>
    <row r="44" spans="2:19" s="16" customFormat="1" x14ac:dyDescent="0.3">
      <c r="B44" s="40" t="s">
        <v>89</v>
      </c>
      <c r="C44" s="56"/>
      <c r="D44" s="1"/>
      <c r="E44" s="1"/>
      <c r="F44" s="1"/>
      <c r="G44" s="1"/>
      <c r="H44" s="1"/>
      <c r="J44" s="17"/>
      <c r="K44" s="18"/>
      <c r="L44" s="19"/>
    </row>
    <row r="45" spans="2:19" s="16" customFormat="1" ht="31.2" customHeight="1" x14ac:dyDescent="0.3">
      <c r="B45" s="54" t="s">
        <v>87</v>
      </c>
      <c r="C45" s="54"/>
      <c r="D45" s="54"/>
      <c r="E45" s="54"/>
      <c r="F45" s="54"/>
      <c r="G45" s="54"/>
      <c r="H45" s="54"/>
      <c r="J45" s="17"/>
      <c r="K45" s="18"/>
      <c r="L45" s="19"/>
    </row>
    <row r="46" spans="2:19" s="16" customFormat="1" x14ac:dyDescent="0.3">
      <c r="B46" s="9"/>
      <c r="C46" s="56"/>
      <c r="D46" s="1"/>
      <c r="E46" s="1"/>
      <c r="F46" s="1"/>
      <c r="G46" s="1"/>
      <c r="H46" s="1"/>
      <c r="J46" s="17"/>
      <c r="K46" s="18"/>
      <c r="L46" s="19"/>
    </row>
    <row r="47" spans="2:19" s="16" customFormat="1" x14ac:dyDescent="0.3">
      <c r="B47" s="42" t="s">
        <v>88</v>
      </c>
      <c r="C47" s="14"/>
      <c r="D47" s="1"/>
      <c r="E47" s="1"/>
      <c r="F47" s="1"/>
      <c r="G47" s="1"/>
      <c r="H47" s="1"/>
      <c r="J47" s="17"/>
      <c r="K47" s="18"/>
      <c r="L47" s="19"/>
    </row>
    <row r="48" spans="2:19" s="16" customFormat="1" ht="30" customHeight="1" x14ac:dyDescent="0.3">
      <c r="B48" s="54" t="s">
        <v>90</v>
      </c>
      <c r="C48" s="54"/>
      <c r="D48" s="54"/>
      <c r="E48" s="54"/>
      <c r="F48" s="54"/>
      <c r="G48" s="54"/>
      <c r="H48" s="54"/>
      <c r="J48" s="17"/>
      <c r="K48" s="18"/>
      <c r="L48" s="19"/>
      <c r="M48" s="18"/>
      <c r="N48" s="18"/>
      <c r="O48" s="18"/>
      <c r="P48" s="18"/>
      <c r="Q48" s="18"/>
      <c r="R48" s="19"/>
      <c r="S48" s="18"/>
    </row>
    <row r="49" spans="1:19" s="16" customFormat="1" ht="14.4" x14ac:dyDescent="0.3">
      <c r="B49" s="10"/>
      <c r="C49" s="20"/>
      <c r="J49" s="17"/>
      <c r="K49" s="18"/>
      <c r="L49" s="19"/>
      <c r="M49" s="18"/>
      <c r="N49" s="18"/>
      <c r="O49" s="18"/>
      <c r="P49" s="18"/>
      <c r="Q49" s="18"/>
      <c r="R49" s="19"/>
      <c r="S49" s="18"/>
    </row>
    <row r="50" spans="1:19" s="16" customFormat="1" ht="14.4" x14ac:dyDescent="0.3">
      <c r="B50" s="10"/>
      <c r="C50" s="20"/>
      <c r="J50" s="17"/>
      <c r="K50" s="18"/>
      <c r="L50" s="19"/>
      <c r="M50" s="18"/>
      <c r="N50" s="18"/>
      <c r="O50" s="18"/>
      <c r="P50" s="18"/>
      <c r="Q50" s="18"/>
      <c r="R50" s="19"/>
      <c r="S50" s="18"/>
    </row>
    <row r="51" spans="1:19" s="16" customFormat="1" ht="14.4" x14ac:dyDescent="0.3">
      <c r="B51" s="10"/>
      <c r="C51" s="20"/>
      <c r="J51" s="17"/>
      <c r="K51" s="18"/>
      <c r="L51" s="19"/>
      <c r="M51" s="18"/>
      <c r="N51" s="18"/>
      <c r="O51" s="18"/>
      <c r="P51" s="18"/>
      <c r="Q51" s="18"/>
      <c r="R51" s="19"/>
      <c r="S51" s="18"/>
    </row>
    <row r="52" spans="1:19" s="16" customFormat="1" ht="28.8" x14ac:dyDescent="0.55000000000000004">
      <c r="B52" s="52" t="s">
        <v>92</v>
      </c>
      <c r="C52" s="20"/>
      <c r="J52" s="17"/>
      <c r="K52" s="18"/>
      <c r="L52" s="19"/>
      <c r="M52" s="18"/>
      <c r="N52" s="18"/>
      <c r="O52" s="18"/>
      <c r="P52" s="18"/>
      <c r="Q52" s="18"/>
      <c r="R52" s="19"/>
      <c r="S52" s="18"/>
    </row>
    <row r="53" spans="1:19" x14ac:dyDescent="0.3">
      <c r="B53" s="9"/>
      <c r="K53" s="4"/>
      <c r="L53" s="6"/>
      <c r="M53" s="4"/>
      <c r="N53" s="4"/>
      <c r="O53" s="4"/>
      <c r="P53" s="4"/>
      <c r="Q53" s="4"/>
      <c r="R53" s="6"/>
      <c r="S53" s="4"/>
    </row>
    <row r="54" spans="1:19" ht="21" x14ac:dyDescent="0.4">
      <c r="A54" s="1">
        <v>1</v>
      </c>
      <c r="B54" s="24" t="s">
        <v>21</v>
      </c>
      <c r="K54" s="4"/>
      <c r="L54" s="6"/>
      <c r="M54" s="4"/>
      <c r="N54" s="4"/>
      <c r="O54" s="4"/>
      <c r="P54" s="4"/>
      <c r="Q54" s="4"/>
      <c r="R54" s="6"/>
      <c r="S54" s="4"/>
    </row>
    <row r="55" spans="1:19" ht="19.2" customHeight="1" x14ac:dyDescent="0.4">
      <c r="B55" s="24"/>
      <c r="K55" s="4"/>
      <c r="L55" s="6"/>
      <c r="M55" s="4"/>
      <c r="N55" s="4"/>
      <c r="O55" s="4"/>
      <c r="P55" s="4"/>
      <c r="Q55" s="4"/>
      <c r="R55" s="6"/>
      <c r="S55" s="4"/>
    </row>
    <row r="56" spans="1:19" ht="15.6" customHeight="1" x14ac:dyDescent="0.3">
      <c r="B56" s="39" t="s">
        <v>80</v>
      </c>
      <c r="C56" s="39"/>
      <c r="M56" s="7"/>
      <c r="N56" s="7"/>
      <c r="O56" s="7"/>
      <c r="P56" s="7"/>
      <c r="Q56" s="7"/>
      <c r="R56" s="7"/>
      <c r="S56" s="7"/>
    </row>
    <row r="57" spans="1:19" x14ac:dyDescent="0.3">
      <c r="B57" s="15"/>
      <c r="C57" s="27" t="s">
        <v>14</v>
      </c>
      <c r="M57" s="7"/>
      <c r="N57" s="7"/>
      <c r="O57" s="7"/>
      <c r="P57" s="7"/>
      <c r="Q57" s="7"/>
      <c r="R57" s="7"/>
      <c r="S57" s="7"/>
    </row>
    <row r="58" spans="1:19" x14ac:dyDescent="0.3">
      <c r="B58" s="15" t="s">
        <v>1</v>
      </c>
      <c r="C58" s="31">
        <v>250</v>
      </c>
      <c r="M58" s="7"/>
      <c r="N58" s="7"/>
      <c r="O58" s="7"/>
      <c r="P58" s="7"/>
      <c r="Q58" s="7"/>
      <c r="R58" s="7"/>
      <c r="S58" s="7"/>
    </row>
    <row r="59" spans="1:19" x14ac:dyDescent="0.3">
      <c r="B59" s="15" t="s">
        <v>2</v>
      </c>
      <c r="C59" s="31">
        <v>50</v>
      </c>
      <c r="M59" s="7"/>
      <c r="N59" s="7"/>
      <c r="O59" s="7"/>
      <c r="P59" s="7"/>
      <c r="Q59" s="7"/>
      <c r="R59" s="7"/>
      <c r="S59" s="7"/>
    </row>
    <row r="60" spans="1:19" x14ac:dyDescent="0.3">
      <c r="B60" s="15" t="s">
        <v>57</v>
      </c>
      <c r="C60" s="31">
        <v>55</v>
      </c>
      <c r="M60" s="7"/>
      <c r="N60" s="7"/>
      <c r="O60" s="7"/>
      <c r="P60" s="7"/>
      <c r="Q60" s="7"/>
      <c r="R60" s="7"/>
      <c r="S60" s="7"/>
    </row>
    <row r="61" spans="1:19" x14ac:dyDescent="0.3">
      <c r="B61" s="15" t="s">
        <v>3</v>
      </c>
      <c r="C61" s="31">
        <v>45</v>
      </c>
      <c r="M61" s="7"/>
      <c r="N61" s="7"/>
      <c r="O61" s="7"/>
      <c r="P61" s="7"/>
      <c r="Q61" s="7"/>
      <c r="R61" s="7"/>
      <c r="S61" s="7"/>
    </row>
    <row r="62" spans="1:19" x14ac:dyDescent="0.3">
      <c r="B62" s="15" t="s">
        <v>4</v>
      </c>
      <c r="C62" s="31">
        <v>50</v>
      </c>
      <c r="M62" s="7"/>
      <c r="N62" s="7"/>
      <c r="O62" s="7"/>
      <c r="P62" s="7"/>
      <c r="Q62" s="7"/>
      <c r="R62" s="7"/>
      <c r="S62" s="7"/>
    </row>
    <row r="63" spans="1:19" x14ac:dyDescent="0.3">
      <c r="B63" s="15" t="s">
        <v>22</v>
      </c>
      <c r="C63" s="31">
        <v>120</v>
      </c>
      <c r="M63" s="7"/>
      <c r="N63" s="7"/>
      <c r="O63" s="7"/>
      <c r="P63" s="7"/>
      <c r="Q63" s="7"/>
      <c r="R63" s="7"/>
      <c r="S63" s="7"/>
    </row>
    <row r="64" spans="1:19" x14ac:dyDescent="0.3">
      <c r="B64" s="15"/>
      <c r="C64" s="15"/>
      <c r="M64" s="7"/>
      <c r="N64" s="7"/>
      <c r="O64" s="7"/>
      <c r="P64" s="7"/>
      <c r="Q64" s="7"/>
      <c r="R64" s="7"/>
      <c r="S64" s="7"/>
    </row>
    <row r="65" spans="2:19" x14ac:dyDescent="0.3">
      <c r="M65" s="7"/>
      <c r="N65" s="7"/>
      <c r="O65" s="7"/>
      <c r="P65" s="7"/>
      <c r="Q65" s="7"/>
      <c r="R65" s="7"/>
      <c r="S65" s="7"/>
    </row>
    <row r="66" spans="2:19" x14ac:dyDescent="0.3">
      <c r="B66" s="40" t="s">
        <v>82</v>
      </c>
      <c r="C66" s="22">
        <f>SUM(C58:C65)</f>
        <v>570</v>
      </c>
      <c r="M66" s="7"/>
      <c r="N66" s="7"/>
      <c r="O66" s="7"/>
      <c r="P66" s="7"/>
      <c r="Q66" s="7"/>
      <c r="R66" s="7"/>
      <c r="S66" s="7"/>
    </row>
    <row r="67" spans="2:19" x14ac:dyDescent="0.3">
      <c r="B67" s="57" t="s">
        <v>84</v>
      </c>
      <c r="C67" s="22"/>
      <c r="M67" s="7"/>
      <c r="N67" s="7"/>
      <c r="O67" s="7"/>
      <c r="P67" s="7"/>
      <c r="Q67" s="7"/>
      <c r="R67" s="7"/>
      <c r="S67" s="7"/>
    </row>
    <row r="68" spans="2:19" x14ac:dyDescent="0.3">
      <c r="B68" s="40" t="s">
        <v>72</v>
      </c>
      <c r="C68" s="22">
        <v>4</v>
      </c>
      <c r="M68" s="7"/>
      <c r="N68" s="7"/>
      <c r="O68" s="7"/>
      <c r="P68" s="7"/>
      <c r="Q68" s="7"/>
      <c r="R68" s="7"/>
      <c r="S68" s="7"/>
    </row>
    <row r="69" spans="2:19" x14ac:dyDescent="0.3">
      <c r="B69" s="40" t="s">
        <v>73</v>
      </c>
      <c r="C69" s="22">
        <f>C66*C68</f>
        <v>2280</v>
      </c>
      <c r="M69" s="7"/>
      <c r="N69" s="7"/>
      <c r="O69" s="7"/>
      <c r="P69" s="7"/>
      <c r="Q69" s="7"/>
      <c r="R69" s="7"/>
      <c r="S69" s="7"/>
    </row>
    <row r="70" spans="2:19" x14ac:dyDescent="0.3">
      <c r="M70" s="7"/>
      <c r="N70" s="7"/>
      <c r="O70" s="7"/>
      <c r="P70" s="7"/>
      <c r="Q70" s="7"/>
      <c r="R70" s="7"/>
      <c r="S70" s="7"/>
    </row>
    <row r="71" spans="2:19" x14ac:dyDescent="0.3">
      <c r="B71" s="42" t="s">
        <v>81</v>
      </c>
      <c r="C71" s="21">
        <f>C66*4</f>
        <v>2280</v>
      </c>
      <c r="M71" s="7"/>
      <c r="N71" s="7"/>
      <c r="O71" s="7"/>
      <c r="P71" s="7"/>
      <c r="Q71" s="7"/>
      <c r="R71" s="7"/>
      <c r="S71" s="7"/>
    </row>
    <row r="72" spans="2:19" x14ac:dyDescent="0.3">
      <c r="B72" s="58" t="s">
        <v>83</v>
      </c>
      <c r="C72" s="21"/>
      <c r="M72" s="7"/>
      <c r="N72" s="7"/>
      <c r="O72" s="7"/>
      <c r="P72" s="7"/>
      <c r="Q72" s="7"/>
      <c r="R72" s="7"/>
      <c r="S72" s="7"/>
    </row>
    <row r="73" spans="2:19" x14ac:dyDescent="0.3">
      <c r="B73" s="42" t="s">
        <v>72</v>
      </c>
      <c r="C73" s="21">
        <v>4</v>
      </c>
      <c r="M73" s="7"/>
      <c r="N73" s="7"/>
      <c r="O73" s="7"/>
      <c r="P73" s="7"/>
      <c r="Q73" s="7"/>
      <c r="R73" s="7"/>
      <c r="S73" s="7"/>
    </row>
    <row r="74" spans="2:19" x14ac:dyDescent="0.3">
      <c r="B74" s="42" t="s">
        <v>74</v>
      </c>
      <c r="C74" s="21">
        <f>C71*C73</f>
        <v>9120</v>
      </c>
      <c r="M74" s="7"/>
      <c r="N74" s="7"/>
      <c r="O74" s="7"/>
      <c r="P74" s="7"/>
      <c r="Q74" s="7"/>
      <c r="R74" s="7"/>
      <c r="S74" s="7"/>
    </row>
    <row r="75" spans="2:19" x14ac:dyDescent="0.3">
      <c r="M75" s="7"/>
      <c r="N75" s="7"/>
      <c r="O75" s="7"/>
      <c r="P75" s="7"/>
      <c r="Q75" s="7"/>
      <c r="R75" s="7"/>
      <c r="S75" s="7"/>
    </row>
    <row r="76" spans="2:19" x14ac:dyDescent="0.3">
      <c r="B76" s="1" t="s">
        <v>85</v>
      </c>
      <c r="C76" s="1">
        <f>C68+C73</f>
        <v>8</v>
      </c>
      <c r="M76" s="7"/>
      <c r="N76" s="7"/>
      <c r="O76" s="7"/>
      <c r="P76" s="7"/>
      <c r="Q76" s="7"/>
      <c r="R76" s="7"/>
      <c r="S76" s="7"/>
    </row>
    <row r="77" spans="2:19" x14ac:dyDescent="0.3">
      <c r="B77" s="1" t="s">
        <v>78</v>
      </c>
      <c r="C77" s="1">
        <f>C66*C76</f>
        <v>4560</v>
      </c>
      <c r="M77" s="7"/>
      <c r="N77" s="7"/>
      <c r="O77" s="7"/>
      <c r="P77" s="7"/>
      <c r="Q77" s="7"/>
      <c r="R77" s="7"/>
      <c r="S77" s="7"/>
    </row>
    <row r="78" spans="2:19" x14ac:dyDescent="0.3">
      <c r="B78" s="7" t="s">
        <v>79</v>
      </c>
      <c r="C78" s="7">
        <f>C69+C74</f>
        <v>11400</v>
      </c>
      <c r="M78" s="7"/>
      <c r="N78" s="7"/>
      <c r="O78" s="7"/>
      <c r="P78" s="7"/>
      <c r="Q78" s="7"/>
      <c r="R78" s="7"/>
      <c r="S78" s="7"/>
    </row>
    <row r="79" spans="2:19" x14ac:dyDescent="0.3">
      <c r="B79" s="7"/>
      <c r="C79" s="7"/>
      <c r="M79" s="7"/>
      <c r="N79" s="7"/>
      <c r="O79" s="7"/>
      <c r="P79" s="7"/>
      <c r="Q79" s="7"/>
      <c r="R79" s="7"/>
      <c r="S79" s="7"/>
    </row>
    <row r="80" spans="2:19" x14ac:dyDescent="0.3">
      <c r="M80" s="7"/>
      <c r="N80" s="7"/>
      <c r="O80" s="7"/>
      <c r="P80" s="7"/>
      <c r="Q80" s="7"/>
      <c r="R80" s="7"/>
      <c r="S80" s="7"/>
    </row>
    <row r="81" spans="1:19" ht="21" x14ac:dyDescent="0.4">
      <c r="A81" s="1">
        <v>2</v>
      </c>
      <c r="B81" s="24" t="s">
        <v>23</v>
      </c>
      <c r="R81" s="7"/>
      <c r="S81" s="7"/>
    </row>
    <row r="82" spans="1:19" x14ac:dyDescent="0.3">
      <c r="B82" s="1" t="s">
        <v>20</v>
      </c>
      <c r="R82" s="7"/>
      <c r="S82" s="7"/>
    </row>
    <row r="83" spans="1:19" x14ac:dyDescent="0.3">
      <c r="C83" s="3" t="s">
        <v>7</v>
      </c>
      <c r="D83" s="3" t="s">
        <v>11</v>
      </c>
      <c r="E83" s="3" t="s">
        <v>12</v>
      </c>
      <c r="F83" s="1" t="s">
        <v>8</v>
      </c>
      <c r="G83" s="1" t="s">
        <v>11</v>
      </c>
      <c r="H83" s="1" t="s">
        <v>12</v>
      </c>
      <c r="J83" s="48"/>
      <c r="K83" s="48"/>
      <c r="L83" s="49"/>
    </row>
    <row r="84" spans="1:19" x14ac:dyDescent="0.3">
      <c r="B84" s="1" t="s">
        <v>6</v>
      </c>
      <c r="C84" s="3">
        <v>100</v>
      </c>
      <c r="D84" s="3">
        <v>4</v>
      </c>
      <c r="E84" s="3">
        <f>(C84+F84)*D84</f>
        <v>1200</v>
      </c>
      <c r="F84" s="1">
        <v>200</v>
      </c>
      <c r="G84" s="1">
        <v>4</v>
      </c>
      <c r="H84" s="1">
        <f>(F84+I84)*G84</f>
        <v>800</v>
      </c>
      <c r="J84" s="49"/>
      <c r="K84" s="48"/>
      <c r="L84" s="49"/>
    </row>
    <row r="85" spans="1:19" x14ac:dyDescent="0.3">
      <c r="B85" s="1" t="s">
        <v>9</v>
      </c>
      <c r="C85" s="3">
        <v>200</v>
      </c>
      <c r="D85" s="3">
        <v>1</v>
      </c>
      <c r="E85" s="3">
        <f>(C85+F85)*D85</f>
        <v>600</v>
      </c>
      <c r="F85" s="1">
        <v>400</v>
      </c>
      <c r="G85" s="1">
        <v>1</v>
      </c>
      <c r="H85" s="1">
        <f>(F85+I85)*G85</f>
        <v>400</v>
      </c>
      <c r="J85" s="49"/>
      <c r="K85" s="48"/>
      <c r="L85" s="49"/>
    </row>
    <row r="86" spans="1:19" x14ac:dyDescent="0.3">
      <c r="B86" s="1" t="s">
        <v>10</v>
      </c>
      <c r="C86" s="3">
        <v>400</v>
      </c>
      <c r="D86" s="3">
        <v>0</v>
      </c>
      <c r="E86" s="3">
        <f>(C86+F86)*D86</f>
        <v>0</v>
      </c>
      <c r="F86" s="1">
        <v>800</v>
      </c>
      <c r="G86" s="1">
        <v>1</v>
      </c>
      <c r="H86" s="1">
        <f>(F86+I86)*G86</f>
        <v>800</v>
      </c>
      <c r="J86" s="49"/>
      <c r="K86" s="48"/>
      <c r="L86" s="49"/>
    </row>
    <row r="87" spans="1:19" x14ac:dyDescent="0.3">
      <c r="J87" s="50"/>
      <c r="K87" s="51"/>
      <c r="L87" s="51"/>
    </row>
    <row r="88" spans="1:19" x14ac:dyDescent="0.3">
      <c r="J88" s="50"/>
      <c r="K88" s="51"/>
      <c r="L88" s="51"/>
    </row>
    <row r="89" spans="1:19" x14ac:dyDescent="0.3">
      <c r="C89" s="3" t="s">
        <v>11</v>
      </c>
      <c r="D89" s="3" t="s">
        <v>14</v>
      </c>
      <c r="E89" s="44" t="s">
        <v>15</v>
      </c>
      <c r="J89" s="50"/>
      <c r="K89" s="51"/>
      <c r="L89" s="51"/>
    </row>
    <row r="90" spans="1:19" x14ac:dyDescent="0.3">
      <c r="B90" s="1" t="s">
        <v>6</v>
      </c>
      <c r="C90" s="44">
        <v>8</v>
      </c>
      <c r="D90" s="3">
        <v>2000</v>
      </c>
      <c r="E90" s="44">
        <v>24000</v>
      </c>
      <c r="J90" s="50"/>
      <c r="K90" s="51"/>
      <c r="L90" s="51"/>
    </row>
    <row r="91" spans="1:19" x14ac:dyDescent="0.3">
      <c r="B91" s="1" t="s">
        <v>9</v>
      </c>
      <c r="C91" s="44">
        <v>2</v>
      </c>
      <c r="D91" s="3">
        <v>1000</v>
      </c>
      <c r="E91" s="44">
        <v>12000</v>
      </c>
      <c r="J91" s="50"/>
      <c r="K91" s="51"/>
      <c r="L91" s="51"/>
    </row>
    <row r="92" spans="1:19" x14ac:dyDescent="0.3">
      <c r="B92" s="1" t="s">
        <v>10</v>
      </c>
      <c r="C92" s="44">
        <v>1</v>
      </c>
      <c r="D92" s="3">
        <v>800</v>
      </c>
      <c r="E92" s="44">
        <v>9600</v>
      </c>
      <c r="J92" s="50"/>
      <c r="K92" s="51"/>
      <c r="L92" s="51"/>
    </row>
    <row r="93" spans="1:19" x14ac:dyDescent="0.3">
      <c r="B93" s="47" t="s">
        <v>86</v>
      </c>
      <c r="C93" s="47">
        <f>SUM(C90:C92)</f>
        <v>11</v>
      </c>
      <c r="J93" s="50"/>
      <c r="K93" s="51"/>
      <c r="L93" s="51"/>
    </row>
    <row r="94" spans="1:19" x14ac:dyDescent="0.3">
      <c r="B94" s="45" t="s">
        <v>24</v>
      </c>
      <c r="D94" s="46">
        <v>3800</v>
      </c>
      <c r="E94" s="46">
        <v>45600</v>
      </c>
      <c r="J94" s="50"/>
      <c r="K94" s="51"/>
      <c r="L94" s="51"/>
    </row>
    <row r="96" spans="1:19" ht="21" x14ac:dyDescent="0.4">
      <c r="A96" s="1">
        <v>3</v>
      </c>
      <c r="B96" s="24" t="s">
        <v>31</v>
      </c>
    </row>
    <row r="98" spans="2:5" x14ac:dyDescent="0.3">
      <c r="C98" s="1" t="s">
        <v>30</v>
      </c>
      <c r="D98" s="1" t="s">
        <v>71</v>
      </c>
      <c r="E98" s="1" t="s">
        <v>12</v>
      </c>
    </row>
    <row r="99" spans="2:5" x14ac:dyDescent="0.3">
      <c r="B99" s="38" t="s">
        <v>29</v>
      </c>
      <c r="C99" s="1">
        <v>200</v>
      </c>
      <c r="D99" s="1">
        <v>25</v>
      </c>
      <c r="E99" s="1">
        <f>C99*D99</f>
        <v>5000</v>
      </c>
    </row>
    <row r="100" spans="2:5" x14ac:dyDescent="0.3">
      <c r="B100" s="38" t="s">
        <v>77</v>
      </c>
      <c r="E100" s="1">
        <f t="shared" ref="E100:E103" si="0">C100*D100</f>
        <v>0</v>
      </c>
    </row>
    <row r="101" spans="2:5" x14ac:dyDescent="0.3">
      <c r="B101" s="38" t="s">
        <v>0</v>
      </c>
      <c r="C101" s="1">
        <v>25</v>
      </c>
      <c r="D101" s="1">
        <v>3</v>
      </c>
      <c r="E101" s="1">
        <f t="shared" si="0"/>
        <v>75</v>
      </c>
    </row>
    <row r="102" spans="2:5" x14ac:dyDescent="0.3">
      <c r="B102" s="38" t="s">
        <v>75</v>
      </c>
      <c r="E102" s="1">
        <f t="shared" si="0"/>
        <v>0</v>
      </c>
    </row>
    <row r="103" spans="2:5" x14ac:dyDescent="0.3">
      <c r="B103" s="38" t="s">
        <v>76</v>
      </c>
      <c r="C103" s="1">
        <v>125</v>
      </c>
      <c r="D103" s="1">
        <v>4</v>
      </c>
      <c r="E103" s="1">
        <f t="shared" si="0"/>
        <v>500</v>
      </c>
    </row>
    <row r="104" spans="2:5" x14ac:dyDescent="0.3">
      <c r="C104" s="7" t="s">
        <v>31</v>
      </c>
      <c r="E104" s="7">
        <f>SUM(E99:E103)</f>
        <v>5575</v>
      </c>
    </row>
    <row r="106" spans="2:5" ht="28.8" x14ac:dyDescent="0.55000000000000004">
      <c r="B106" s="52" t="s">
        <v>62</v>
      </c>
    </row>
    <row r="108" spans="2:5" ht="18" x14ac:dyDescent="0.35">
      <c r="B108" s="23" t="s">
        <v>58</v>
      </c>
      <c r="C108" s="59"/>
      <c r="D108" s="59"/>
    </row>
    <row r="109" spans="2:5" ht="18" x14ac:dyDescent="0.35">
      <c r="B109" s="59" t="s">
        <v>70</v>
      </c>
      <c r="C109" s="59" t="s">
        <v>59</v>
      </c>
      <c r="D109" s="59" t="s">
        <v>69</v>
      </c>
    </row>
    <row r="110" spans="2:5" ht="18" x14ac:dyDescent="0.35">
      <c r="B110" s="59" t="str">
        <f>B78</f>
        <v>Total Operating Costs</v>
      </c>
      <c r="C110" s="59" t="s">
        <v>60</v>
      </c>
      <c r="D110" s="59">
        <f>C78</f>
        <v>11400</v>
      </c>
    </row>
    <row r="111" spans="2:5" ht="18" x14ac:dyDescent="0.35">
      <c r="B111" s="59" t="str">
        <f>B94</f>
        <v>Total Staff Costs</v>
      </c>
      <c r="C111" s="59" t="s">
        <v>60</v>
      </c>
      <c r="D111" s="59">
        <f>L87</f>
        <v>0</v>
      </c>
    </row>
    <row r="112" spans="2:5" ht="18" x14ac:dyDescent="0.35">
      <c r="B112" s="59" t="str">
        <f>C104</f>
        <v>Equipment Costs</v>
      </c>
      <c r="C112" s="59" t="s">
        <v>60</v>
      </c>
      <c r="D112" s="59">
        <f>E104</f>
        <v>5575</v>
      </c>
    </row>
    <row r="113" spans="2:4" ht="5.4" customHeight="1" x14ac:dyDescent="0.35">
      <c r="B113" s="59"/>
      <c r="C113" s="59"/>
      <c r="D113" s="59"/>
    </row>
    <row r="114" spans="2:4" ht="18" x14ac:dyDescent="0.35">
      <c r="B114" s="23" t="s">
        <v>61</v>
      </c>
      <c r="C114" s="23" t="s">
        <v>60</v>
      </c>
      <c r="D114" s="23">
        <f>SUM(D110:D112)</f>
        <v>16975</v>
      </c>
    </row>
  </sheetData>
  <mergeCells count="8">
    <mergeCell ref="B56:C56"/>
    <mergeCell ref="B5:H5"/>
    <mergeCell ref="B7:H7"/>
    <mergeCell ref="B8:H8"/>
    <mergeCell ref="B29:H29"/>
    <mergeCell ref="B34:H34"/>
    <mergeCell ref="B48:H48"/>
    <mergeCell ref="B45:H4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8"/>
  <sheetViews>
    <sheetView topLeftCell="A38" zoomScaleNormal="100" workbookViewId="0">
      <selection activeCell="B47" sqref="B47:C69"/>
    </sheetView>
  </sheetViews>
  <sheetFormatPr defaultRowHeight="15.6" x14ac:dyDescent="0.3"/>
  <cols>
    <col min="1" max="1" width="8.88671875" style="1"/>
    <col min="2" max="2" width="32.6640625" style="1" customWidth="1"/>
    <col min="3" max="4" width="12" style="1" customWidth="1"/>
    <col min="5" max="5" width="2" style="1" customWidth="1"/>
    <col min="6" max="7" width="12.77734375" style="1" customWidth="1"/>
    <col min="8" max="11" width="12" style="1" customWidth="1"/>
    <col min="12" max="12" width="8.109375" style="5" customWidth="1"/>
    <col min="13" max="13" width="12.44140625" style="1" customWidth="1"/>
    <col min="14" max="16384" width="8.88671875" style="1"/>
  </cols>
  <sheetData>
    <row r="2" spans="2:2" ht="21" x14ac:dyDescent="0.4">
      <c r="B2" s="2" t="s">
        <v>5</v>
      </c>
    </row>
    <row r="3" spans="2:2" ht="21" x14ac:dyDescent="0.4">
      <c r="B3" s="2" t="s">
        <v>45</v>
      </c>
    </row>
    <row r="4" spans="2:2" x14ac:dyDescent="0.3">
      <c r="B4" s="7" t="s">
        <v>46</v>
      </c>
    </row>
    <row r="5" spans="2:2" x14ac:dyDescent="0.3">
      <c r="B5" s="1" t="s">
        <v>18</v>
      </c>
    </row>
    <row r="7" spans="2:2" x14ac:dyDescent="0.3">
      <c r="B7" s="1" t="s">
        <v>32</v>
      </c>
    </row>
    <row r="9" spans="2:2" x14ac:dyDescent="0.3">
      <c r="B9" s="7" t="s">
        <v>33</v>
      </c>
    </row>
    <row r="10" spans="2:2" x14ac:dyDescent="0.3">
      <c r="B10" s="7"/>
    </row>
    <row r="11" spans="2:2" x14ac:dyDescent="0.3">
      <c r="B11" s="1" t="s">
        <v>40</v>
      </c>
    </row>
    <row r="12" spans="2:2" x14ac:dyDescent="0.3">
      <c r="B12" s="1" t="s">
        <v>37</v>
      </c>
    </row>
    <row r="13" spans="2:2" x14ac:dyDescent="0.3">
      <c r="B13" s="1" t="s">
        <v>38</v>
      </c>
    </row>
    <row r="15" spans="2:2" x14ac:dyDescent="0.3">
      <c r="B15" s="1" t="s">
        <v>39</v>
      </c>
    </row>
    <row r="16" spans="2:2" x14ac:dyDescent="0.3">
      <c r="B16" s="1" t="s">
        <v>34</v>
      </c>
    </row>
    <row r="17" spans="2:2" x14ac:dyDescent="0.3">
      <c r="B17" s="1" t="s">
        <v>35</v>
      </c>
    </row>
    <row r="18" spans="2:2" x14ac:dyDescent="0.3">
      <c r="B18" s="1" t="s">
        <v>36</v>
      </c>
    </row>
    <row r="20" spans="2:2" x14ac:dyDescent="0.3">
      <c r="B20" s="1" t="s">
        <v>41</v>
      </c>
    </row>
    <row r="21" spans="2:2" x14ac:dyDescent="0.3">
      <c r="B21" s="1" t="s">
        <v>54</v>
      </c>
    </row>
    <row r="22" spans="2:2" x14ac:dyDescent="0.3">
      <c r="B22" s="1" t="s">
        <v>49</v>
      </c>
    </row>
    <row r="23" spans="2:2" x14ac:dyDescent="0.3">
      <c r="B23" s="1" t="s">
        <v>49</v>
      </c>
    </row>
    <row r="24" spans="2:2" x14ac:dyDescent="0.3">
      <c r="B24" s="1" t="s">
        <v>49</v>
      </c>
    </row>
    <row r="25" spans="2:2" x14ac:dyDescent="0.3">
      <c r="B25" s="1" t="s">
        <v>49</v>
      </c>
    </row>
    <row r="27" spans="2:2" x14ac:dyDescent="0.3">
      <c r="B27" s="1" t="s">
        <v>55</v>
      </c>
    </row>
    <row r="28" spans="2:2" x14ac:dyDescent="0.3">
      <c r="B28" s="1" t="s">
        <v>25</v>
      </c>
    </row>
    <row r="29" spans="2:2" x14ac:dyDescent="0.3">
      <c r="B29" s="1" t="s">
        <v>27</v>
      </c>
    </row>
    <row r="30" spans="2:2" x14ac:dyDescent="0.3">
      <c r="B30" s="1" t="s">
        <v>26</v>
      </c>
    </row>
    <row r="31" spans="2:2" x14ac:dyDescent="0.3">
      <c r="B31" s="1" t="s">
        <v>42</v>
      </c>
    </row>
    <row r="32" spans="2:2" x14ac:dyDescent="0.3">
      <c r="B32" s="1" t="s">
        <v>44</v>
      </c>
    </row>
    <row r="33" spans="1:13" x14ac:dyDescent="0.3">
      <c r="B33" s="1" t="s">
        <v>43</v>
      </c>
    </row>
    <row r="35" spans="1:13" x14ac:dyDescent="0.3">
      <c r="B35" s="1" t="s">
        <v>63</v>
      </c>
    </row>
    <row r="36" spans="1:13" x14ac:dyDescent="0.3">
      <c r="B36" s="1" t="s">
        <v>67</v>
      </c>
    </row>
    <row r="37" spans="1:13" x14ac:dyDescent="0.3">
      <c r="B37" s="35" t="s">
        <v>64</v>
      </c>
    </row>
    <row r="38" spans="1:13" x14ac:dyDescent="0.3">
      <c r="B38" s="35" t="s">
        <v>65</v>
      </c>
    </row>
    <row r="39" spans="1:13" x14ac:dyDescent="0.3">
      <c r="B39" s="35" t="s">
        <v>66</v>
      </c>
    </row>
    <row r="40" spans="1:13" x14ac:dyDescent="0.3">
      <c r="B40" s="35"/>
    </row>
    <row r="42" spans="1:13" x14ac:dyDescent="0.3">
      <c r="B42" s="1" t="s">
        <v>13</v>
      </c>
      <c r="F42" s="8"/>
      <c r="G42" s="8"/>
      <c r="H42" s="8"/>
      <c r="I42" s="8"/>
      <c r="J42" s="8"/>
      <c r="K42" s="8"/>
      <c r="L42" s="8"/>
      <c r="M42" s="8"/>
    </row>
    <row r="43" spans="1:13" s="16" customFormat="1" ht="14.4" x14ac:dyDescent="0.3">
      <c r="B43" s="10" t="s">
        <v>19</v>
      </c>
      <c r="F43" s="18"/>
    </row>
    <row r="44" spans="1:13" x14ac:dyDescent="0.3">
      <c r="B44" s="9"/>
      <c r="F44" s="4"/>
      <c r="G44" s="4"/>
      <c r="H44" s="4"/>
      <c r="I44" s="4"/>
      <c r="J44" s="4"/>
      <c r="K44" s="4"/>
      <c r="L44" s="6"/>
      <c r="M44" s="4"/>
    </row>
    <row r="45" spans="1:13" ht="21" x14ac:dyDescent="0.4">
      <c r="A45" s="1">
        <v>1</v>
      </c>
      <c r="B45" s="24" t="s">
        <v>21</v>
      </c>
      <c r="F45" s="4"/>
      <c r="G45" s="4"/>
      <c r="H45" s="4"/>
      <c r="I45" s="4"/>
      <c r="J45" s="4"/>
      <c r="K45" s="4"/>
      <c r="L45" s="6"/>
      <c r="M45" s="4"/>
    </row>
    <row r="46" spans="1:13" s="11" customFormat="1" x14ac:dyDescent="0.3">
      <c r="F46" s="26" t="s">
        <v>50</v>
      </c>
      <c r="G46" s="27" t="s">
        <v>16</v>
      </c>
      <c r="H46" s="12"/>
      <c r="J46" s="28"/>
      <c r="K46" s="29" t="s">
        <v>56</v>
      </c>
    </row>
    <row r="47" spans="1:13" s="15" customFormat="1" ht="34.200000000000003" customHeight="1" x14ac:dyDescent="0.3">
      <c r="B47" s="39" t="s">
        <v>80</v>
      </c>
      <c r="C47" s="39"/>
      <c r="E47" s="31"/>
      <c r="F47" s="36">
        <v>1</v>
      </c>
      <c r="G47" s="37">
        <v>0.33</v>
      </c>
      <c r="H47" s="32" t="s">
        <v>17</v>
      </c>
      <c r="J47" s="33" t="s">
        <v>17</v>
      </c>
      <c r="K47" s="29"/>
      <c r="L47" s="30"/>
    </row>
    <row r="48" spans="1:13" s="15" customFormat="1" x14ac:dyDescent="0.3">
      <c r="C48" s="27" t="s">
        <v>14</v>
      </c>
      <c r="E48" s="34"/>
      <c r="F48" s="26"/>
      <c r="G48" s="27"/>
      <c r="H48" s="30"/>
      <c r="J48" s="28"/>
      <c r="K48" s="29"/>
      <c r="L48" s="30"/>
    </row>
    <row r="49" spans="2:12" s="15" customFormat="1" x14ac:dyDescent="0.3">
      <c r="B49" s="15" t="s">
        <v>1</v>
      </c>
      <c r="C49" s="31">
        <v>250</v>
      </c>
      <c r="E49" s="31"/>
      <c r="F49" s="26">
        <f>E49*3</f>
        <v>0</v>
      </c>
      <c r="G49" s="27" t="e">
        <f>I49*3</f>
        <v>#REF!</v>
      </c>
      <c r="H49" s="30">
        <v>8</v>
      </c>
      <c r="I49" s="15" t="e">
        <f>#REF!+D49</f>
        <v>#REF!</v>
      </c>
      <c r="J49" s="28">
        <v>2</v>
      </c>
      <c r="K49" s="29" t="e">
        <f>I49*12</f>
        <v>#REF!</v>
      </c>
      <c r="L49" s="30"/>
    </row>
    <row r="50" spans="2:12" s="15" customFormat="1" x14ac:dyDescent="0.3">
      <c r="B50" s="15" t="s">
        <v>2</v>
      </c>
      <c r="C50" s="31">
        <v>50</v>
      </c>
      <c r="E50" s="31"/>
      <c r="F50" s="26">
        <f>E50*3</f>
        <v>0</v>
      </c>
      <c r="G50" s="27" t="e">
        <f>I50*3</f>
        <v>#REF!</v>
      </c>
      <c r="H50" s="30">
        <v>8</v>
      </c>
      <c r="I50" s="15" t="e">
        <f>#REF!+D50</f>
        <v>#REF!</v>
      </c>
      <c r="J50" s="28">
        <v>2</v>
      </c>
      <c r="K50" s="29" t="e">
        <f>I50*12</f>
        <v>#REF!</v>
      </c>
      <c r="L50" s="30"/>
    </row>
    <row r="51" spans="2:12" s="15" customFormat="1" x14ac:dyDescent="0.3">
      <c r="B51" s="15" t="s">
        <v>57</v>
      </c>
      <c r="C51" s="31">
        <v>55</v>
      </c>
      <c r="E51" s="31"/>
      <c r="F51" s="26">
        <f>E51*3</f>
        <v>0</v>
      </c>
      <c r="G51" s="27" t="e">
        <f>I51*3</f>
        <v>#REF!</v>
      </c>
      <c r="H51" s="30">
        <v>8</v>
      </c>
      <c r="I51" s="15" t="e">
        <f>#REF!+D51</f>
        <v>#REF!</v>
      </c>
      <c r="J51" s="28">
        <v>2</v>
      </c>
      <c r="K51" s="29" t="e">
        <f>I51*12</f>
        <v>#REF!</v>
      </c>
      <c r="L51" s="30"/>
    </row>
    <row r="52" spans="2:12" s="15" customFormat="1" x14ac:dyDescent="0.3">
      <c r="B52" s="15" t="s">
        <v>3</v>
      </c>
      <c r="C52" s="31">
        <v>45</v>
      </c>
      <c r="E52" s="31"/>
      <c r="F52" s="26">
        <f>E52*3</f>
        <v>0</v>
      </c>
      <c r="G52" s="27" t="e">
        <f>I52*3</f>
        <v>#REF!</v>
      </c>
      <c r="H52" s="30">
        <v>8</v>
      </c>
      <c r="I52" s="15" t="e">
        <f>#REF!+D52</f>
        <v>#REF!</v>
      </c>
      <c r="J52" s="28">
        <v>2</v>
      </c>
      <c r="K52" s="29" t="e">
        <f>I52*12</f>
        <v>#REF!</v>
      </c>
      <c r="L52" s="30"/>
    </row>
    <row r="53" spans="2:12" s="15" customFormat="1" x14ac:dyDescent="0.3">
      <c r="B53" s="15" t="s">
        <v>4</v>
      </c>
      <c r="C53" s="31">
        <v>50</v>
      </c>
      <c r="E53" s="31"/>
      <c r="F53" s="26">
        <f>E53*3</f>
        <v>0</v>
      </c>
      <c r="G53" s="27" t="e">
        <f>I53*3</f>
        <v>#REF!</v>
      </c>
      <c r="H53" s="30">
        <v>8</v>
      </c>
      <c r="I53" s="15" t="e">
        <f>#REF!+D53</f>
        <v>#REF!</v>
      </c>
      <c r="J53" s="28">
        <v>2</v>
      </c>
      <c r="K53" s="29" t="e">
        <f>I53*12</f>
        <v>#REF!</v>
      </c>
      <c r="L53" s="30"/>
    </row>
    <row r="54" spans="2:12" s="15" customFormat="1" x14ac:dyDescent="0.3">
      <c r="B54" s="15" t="s">
        <v>22</v>
      </c>
      <c r="C54" s="31">
        <v>120</v>
      </c>
      <c r="E54" s="31"/>
      <c r="F54" s="26">
        <f>E54*3</f>
        <v>0</v>
      </c>
      <c r="G54" s="27" t="e">
        <f>I54*3</f>
        <v>#REF!</v>
      </c>
      <c r="H54" s="30">
        <v>8</v>
      </c>
      <c r="I54" s="15" t="e">
        <f>#REF!+D54</f>
        <v>#REF!</v>
      </c>
      <c r="J54" s="28">
        <v>2</v>
      </c>
      <c r="K54" s="29" t="e">
        <f>I54*12</f>
        <v>#REF!</v>
      </c>
      <c r="L54" s="30"/>
    </row>
    <row r="55" spans="2:12" s="15" customFormat="1" ht="7.8" customHeight="1" x14ac:dyDescent="0.3">
      <c r="J55" s="30"/>
      <c r="L55" s="30"/>
    </row>
    <row r="56" spans="2:12" x14ac:dyDescent="0.3">
      <c r="J56" s="5"/>
    </row>
    <row r="57" spans="2:12" x14ac:dyDescent="0.3">
      <c r="B57" s="40" t="s">
        <v>82</v>
      </c>
      <c r="C57" s="22">
        <f>SUM(C49:C56)</f>
        <v>570</v>
      </c>
      <c r="J57" s="5"/>
    </row>
    <row r="58" spans="2:12" x14ac:dyDescent="0.3">
      <c r="B58" s="41" t="s">
        <v>84</v>
      </c>
      <c r="C58" s="22"/>
      <c r="J58" s="5"/>
    </row>
    <row r="59" spans="2:12" x14ac:dyDescent="0.3">
      <c r="B59" s="40" t="s">
        <v>72</v>
      </c>
      <c r="C59" s="22">
        <v>4</v>
      </c>
      <c r="J59" s="5"/>
    </row>
    <row r="60" spans="2:12" x14ac:dyDescent="0.3">
      <c r="B60" s="40" t="s">
        <v>73</v>
      </c>
      <c r="C60" s="22">
        <f>C57*C59</f>
        <v>2280</v>
      </c>
      <c r="J60" s="5"/>
    </row>
    <row r="61" spans="2:12" x14ac:dyDescent="0.3">
      <c r="J61" s="5"/>
    </row>
    <row r="62" spans="2:12" x14ac:dyDescent="0.3">
      <c r="B62" s="42" t="s">
        <v>81</v>
      </c>
      <c r="C62" s="21">
        <f>C57*4</f>
        <v>2280</v>
      </c>
      <c r="J62" s="5"/>
    </row>
    <row r="63" spans="2:12" x14ac:dyDescent="0.3">
      <c r="B63" s="43" t="s">
        <v>83</v>
      </c>
      <c r="C63" s="21"/>
      <c r="J63" s="5"/>
    </row>
    <row r="64" spans="2:12" x14ac:dyDescent="0.3">
      <c r="B64" s="42" t="s">
        <v>72</v>
      </c>
      <c r="C64" s="21">
        <v>4</v>
      </c>
      <c r="D64" s="7"/>
      <c r="J64" s="7"/>
      <c r="K64" s="7">
        <f>F56+K56</f>
        <v>0</v>
      </c>
    </row>
    <row r="65" spans="1:13" x14ac:dyDescent="0.3">
      <c r="B65" s="42" t="s">
        <v>74</v>
      </c>
      <c r="C65" s="21">
        <f>C62*C64</f>
        <v>9120</v>
      </c>
      <c r="G65" s="7"/>
      <c r="H65" s="7"/>
      <c r="I65" s="7"/>
      <c r="J65" s="7"/>
      <c r="K65" s="7"/>
      <c r="L65" s="7"/>
      <c r="M65" s="7"/>
    </row>
    <row r="66" spans="1:13" x14ac:dyDescent="0.3">
      <c r="G66" s="7"/>
      <c r="H66" s="7"/>
      <c r="I66" s="7"/>
      <c r="J66" s="7"/>
      <c r="K66" s="7"/>
      <c r="L66" s="7"/>
      <c r="M66" s="7"/>
    </row>
    <row r="67" spans="1:13" x14ac:dyDescent="0.3">
      <c r="B67" s="1" t="s">
        <v>85</v>
      </c>
      <c r="C67" s="1">
        <f>C59+C64</f>
        <v>8</v>
      </c>
      <c r="G67" s="7"/>
      <c r="H67" s="7"/>
      <c r="I67" s="7"/>
      <c r="J67" s="7"/>
      <c r="K67" s="7"/>
      <c r="L67" s="7"/>
      <c r="M67" s="7"/>
    </row>
    <row r="68" spans="1:13" x14ac:dyDescent="0.3">
      <c r="B68" s="1" t="s">
        <v>78</v>
      </c>
      <c r="C68" s="1">
        <f>C57*C67</f>
        <v>4560</v>
      </c>
      <c r="G68" s="7"/>
      <c r="H68" s="7"/>
      <c r="I68" s="7"/>
      <c r="J68" s="7"/>
      <c r="K68" s="7"/>
      <c r="L68" s="7"/>
      <c r="M68" s="7"/>
    </row>
    <row r="69" spans="1:13" x14ac:dyDescent="0.3">
      <c r="B69" s="7" t="s">
        <v>79</v>
      </c>
      <c r="C69" s="7">
        <f>C60+C65</f>
        <v>11400</v>
      </c>
      <c r="G69" s="7"/>
      <c r="H69" s="7"/>
      <c r="I69" s="7"/>
      <c r="J69" s="7"/>
      <c r="K69" s="7"/>
      <c r="L69" s="7"/>
      <c r="M69" s="7"/>
    </row>
    <row r="70" spans="1:13" x14ac:dyDescent="0.3">
      <c r="G70" s="7"/>
      <c r="H70" s="7"/>
      <c r="I70" s="7"/>
      <c r="J70" s="7"/>
      <c r="K70" s="7"/>
      <c r="L70" s="7"/>
      <c r="M70" s="7"/>
    </row>
    <row r="71" spans="1:13" ht="21" x14ac:dyDescent="0.4">
      <c r="A71" s="1">
        <v>2</v>
      </c>
      <c r="B71" s="24" t="s">
        <v>23</v>
      </c>
      <c r="L71" s="7"/>
      <c r="M71" s="7"/>
    </row>
    <row r="72" spans="1:13" x14ac:dyDescent="0.3">
      <c r="B72" s="13" t="s">
        <v>19</v>
      </c>
      <c r="L72" s="7"/>
      <c r="M72" s="7"/>
    </row>
    <row r="73" spans="1:13" x14ac:dyDescent="0.3">
      <c r="B73" s="1" t="s">
        <v>20</v>
      </c>
      <c r="L73" s="7"/>
      <c r="M73" s="7"/>
    </row>
    <row r="74" spans="1:13" x14ac:dyDescent="0.3">
      <c r="C74" s="1" t="s">
        <v>8</v>
      </c>
      <c r="D74" s="1" t="s">
        <v>12</v>
      </c>
      <c r="F74" s="1" t="s">
        <v>14</v>
      </c>
    </row>
    <row r="75" spans="1:13" x14ac:dyDescent="0.3">
      <c r="B75" s="1" t="s">
        <v>6</v>
      </c>
      <c r="C75" s="1">
        <v>200</v>
      </c>
      <c r="D75" s="1" t="e">
        <f>(C75+E75)*#REF!</f>
        <v>#REF!</v>
      </c>
      <c r="F75" s="1" t="e">
        <f>#REF!+D75</f>
        <v>#REF!</v>
      </c>
    </row>
    <row r="76" spans="1:13" x14ac:dyDescent="0.3">
      <c r="B76" s="1" t="s">
        <v>9</v>
      </c>
      <c r="C76" s="1">
        <v>400</v>
      </c>
      <c r="D76" s="1" t="e">
        <f>(C76+E76)*#REF!</f>
        <v>#REF!</v>
      </c>
      <c r="F76" s="1" t="e">
        <f>#REF!+D76</f>
        <v>#REF!</v>
      </c>
    </row>
    <row r="77" spans="1:13" x14ac:dyDescent="0.3">
      <c r="B77" s="1" t="s">
        <v>10</v>
      </c>
      <c r="C77" s="1">
        <v>800</v>
      </c>
      <c r="D77" s="1" t="e">
        <f>(C77+E77)*#REF!</f>
        <v>#REF!</v>
      </c>
      <c r="F77" s="1" t="e">
        <f>#REF!+D77</f>
        <v>#REF!</v>
      </c>
    </row>
    <row r="78" spans="1:13" x14ac:dyDescent="0.3">
      <c r="D78" s="7" t="s">
        <v>24</v>
      </c>
      <c r="F78" s="1" t="e">
        <f>SUM(F75:F77)</f>
        <v>#REF!</v>
      </c>
    </row>
    <row r="80" spans="1:13" ht="21" x14ac:dyDescent="0.4">
      <c r="A80" s="1">
        <v>3</v>
      </c>
      <c r="B80" s="24" t="s">
        <v>31</v>
      </c>
    </row>
    <row r="83" spans="2:2" x14ac:dyDescent="0.3">
      <c r="B83" s="1" t="s">
        <v>29</v>
      </c>
    </row>
    <row r="84" spans="2:2" x14ac:dyDescent="0.3">
      <c r="B84" s="1" t="s">
        <v>28</v>
      </c>
    </row>
    <row r="85" spans="2:2" x14ac:dyDescent="0.3">
      <c r="B85" s="1" t="s">
        <v>0</v>
      </c>
    </row>
    <row r="86" spans="2:2" x14ac:dyDescent="0.3">
      <c r="B86" s="38" t="s">
        <v>75</v>
      </c>
    </row>
    <row r="87" spans="2:2" x14ac:dyDescent="0.3">
      <c r="B87" s="1" t="s">
        <v>76</v>
      </c>
    </row>
    <row r="90" spans="2:2" x14ac:dyDescent="0.3">
      <c r="B90" s="1" t="s">
        <v>62</v>
      </c>
    </row>
    <row r="92" spans="2:2" ht="21" x14ac:dyDescent="0.4">
      <c r="B92" s="24" t="s">
        <v>58</v>
      </c>
    </row>
    <row r="93" spans="2:2" x14ac:dyDescent="0.3">
      <c r="B93" s="1" t="s">
        <v>70</v>
      </c>
    </row>
    <row r="94" spans="2:2" x14ac:dyDescent="0.3">
      <c r="B94" s="1">
        <f>D64</f>
        <v>0</v>
      </c>
    </row>
    <row r="95" spans="2:2" x14ac:dyDescent="0.3">
      <c r="B95" s="1" t="str">
        <f>D78</f>
        <v>Total Staff Costs</v>
      </c>
    </row>
    <row r="96" spans="2:2" x14ac:dyDescent="0.3">
      <c r="B96" s="1" t="e">
        <f>#REF!</f>
        <v>#REF!</v>
      </c>
    </row>
    <row r="97" spans="2:2" ht="5.4" customHeight="1" x14ac:dyDescent="0.3"/>
    <row r="98" spans="2:2" x14ac:dyDescent="0.3">
      <c r="B98" s="7" t="s">
        <v>61</v>
      </c>
    </row>
  </sheetData>
  <mergeCells count="2">
    <mergeCell ref="F42:M42"/>
    <mergeCell ref="B47:C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Novotny</dc:creator>
  <cp:lastModifiedBy>Jonathan Novotny</cp:lastModifiedBy>
  <dcterms:created xsi:type="dcterms:W3CDTF">2018-06-16T09:15:24Z</dcterms:created>
  <dcterms:modified xsi:type="dcterms:W3CDTF">2018-06-22T15:30:37Z</dcterms:modified>
</cp:coreProperties>
</file>